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\"/>
    </mc:Choice>
  </mc:AlternateContent>
  <bookViews>
    <workbookView xWindow="480" yWindow="45" windowWidth="15195" windowHeight="9720" xr2:uid="{00000000-000D-0000-FFFF-FFFF00000000}"/>
  </bookViews>
  <sheets>
    <sheet name="Ark3" sheetId="3" r:id="rId1"/>
  </sheets>
  <externalReferences>
    <externalReference r:id="rId2"/>
  </externalReferences>
  <calcPr calcId="171026"/>
</workbook>
</file>

<file path=xl/calcChain.xml><?xml version="1.0" encoding="utf-8"?>
<calcChain xmlns="http://schemas.openxmlformats.org/spreadsheetml/2006/main">
  <c r="J10" i="3" l="1"/>
  <c r="J17" i="3"/>
  <c r="F21" i="3"/>
  <c r="F18" i="3"/>
  <c r="F20" i="3"/>
  <c r="F23" i="3"/>
  <c r="C14" i="3"/>
  <c r="E13" i="3"/>
  <c r="E12" i="3"/>
  <c r="C12" i="3"/>
  <c r="C9" i="3"/>
  <c r="C6" i="3"/>
  <c r="C17" i="3"/>
  <c r="C19" i="3"/>
  <c r="C22" i="3"/>
  <c r="I10" i="3"/>
  <c r="D17" i="3"/>
  <c r="D19" i="3"/>
  <c r="D22" i="3"/>
  <c r="I15" i="3"/>
  <c r="E17" i="3"/>
  <c r="E19" i="3"/>
  <c r="J22" i="3"/>
  <c r="I14" i="3"/>
  <c r="I17" i="3"/>
  <c r="I22" i="3"/>
</calcChain>
</file>

<file path=xl/sharedStrings.xml><?xml version="1.0" encoding="utf-8"?>
<sst xmlns="http://schemas.openxmlformats.org/spreadsheetml/2006/main" count="38" uniqueCount="36">
  <si>
    <t>Regnskab 2016</t>
  </si>
  <si>
    <t>Balance 31. december 2016</t>
  </si>
  <si>
    <t>Indtægter</t>
  </si>
  <si>
    <t>Budget 2016</t>
  </si>
  <si>
    <t>Regnskab 2015</t>
  </si>
  <si>
    <t>Regnskab 2012</t>
  </si>
  <si>
    <t>Aktiver</t>
  </si>
  <si>
    <t xml:space="preserve">Kontingent </t>
  </si>
  <si>
    <t>Tilgodehavende kontingent</t>
  </si>
  <si>
    <t>Driftskonto</t>
  </si>
  <si>
    <t>Indtægter i alt</t>
  </si>
  <si>
    <t>Aftaleindskud</t>
  </si>
  <si>
    <t>Udgifter</t>
  </si>
  <si>
    <t>Vedligehold af grønnne områder</t>
  </si>
  <si>
    <t>Beskæring grønne områder</t>
  </si>
  <si>
    <t>Aktiver i alt</t>
  </si>
  <si>
    <t>Vintertjeneste</t>
  </si>
  <si>
    <t>Vedligehold belægning</t>
  </si>
  <si>
    <t>Legepladser</t>
  </si>
  <si>
    <t>Passiver</t>
  </si>
  <si>
    <t>2016</t>
  </si>
  <si>
    <t>2015</t>
  </si>
  <si>
    <t>Forsikring</t>
  </si>
  <si>
    <t>Egenkapital primo</t>
  </si>
  <si>
    <t>Bestyrelse og Generalforsamling</t>
  </si>
  <si>
    <t>Årets resultat</t>
  </si>
  <si>
    <t>Diverse</t>
  </si>
  <si>
    <t>Overført hensættelse tilbage fra 2012</t>
  </si>
  <si>
    <t>Udgifter i alt</t>
  </si>
  <si>
    <t>Egenkapital i alt</t>
  </si>
  <si>
    <t>Årets driftsresultat</t>
  </si>
  <si>
    <t>Rønnetræer</t>
  </si>
  <si>
    <t>Renter og gebyrer</t>
  </si>
  <si>
    <t>Hensat til grønne områder</t>
  </si>
  <si>
    <t>Samlet resultat</t>
  </si>
  <si>
    <t>Passiver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</si>
</sst>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2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3" fillId="0" borderId="3" xfId="0" applyFont="1" applyBorder="1"/>
    <xf numFmtId="0" fontId="1" fillId="0" borderId="4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5" fillId="0" borderId="3" xfId="0" applyFont="1" applyBorder="1"/>
    <xf numFmtId="0" fontId="5" fillId="0" borderId="4" xfId="0" applyFont="1" applyBorder="1"/>
    <xf numFmtId="0" fontId="0" fillId="0" borderId="6" xfId="0" applyBorder="1"/>
    <xf numFmtId="3" fontId="0" fillId="0" borderId="1" xfId="0" applyNumberFormat="1" applyBorder="1"/>
    <xf numFmtId="3" fontId="0" fillId="2" borderId="7" xfId="0" applyNumberFormat="1" applyFill="1" applyBorder="1"/>
    <xf numFmtId="0" fontId="0" fillId="0" borderId="8" xfId="0" applyBorder="1"/>
    <xf numFmtId="3" fontId="0" fillId="0" borderId="9" xfId="0" applyNumberFormat="1" applyBorder="1"/>
    <xf numFmtId="3" fontId="0" fillId="2" borderId="10" xfId="0" applyNumberFormat="1" applyFill="1" applyBorder="1"/>
    <xf numFmtId="0" fontId="1" fillId="0" borderId="6" xfId="0" applyFont="1" applyBorder="1"/>
    <xf numFmtId="0" fontId="3" fillId="0" borderId="11" xfId="0" applyFont="1" applyBorder="1"/>
    <xf numFmtId="3" fontId="3" fillId="0" borderId="12" xfId="0" applyNumberFormat="1" applyFont="1" applyBorder="1"/>
    <xf numFmtId="3" fontId="3" fillId="2" borderId="13" xfId="0" applyNumberFormat="1" applyFont="1" applyFill="1" applyBorder="1"/>
    <xf numFmtId="0" fontId="0" fillId="0" borderId="14" xfId="0" applyBorder="1"/>
    <xf numFmtId="3" fontId="0" fillId="0" borderId="15" xfId="0" applyNumberFormat="1" applyBorder="1"/>
    <xf numFmtId="3" fontId="0" fillId="2" borderId="16" xfId="0" applyNumberFormat="1" applyFill="1" applyBorder="1"/>
    <xf numFmtId="0" fontId="3" fillId="0" borderId="6" xfId="0" applyFont="1" applyBorder="1"/>
    <xf numFmtId="0" fontId="1" fillId="0" borderId="8" xfId="0" applyFont="1" applyBorder="1"/>
    <xf numFmtId="0" fontId="5" fillId="0" borderId="6" xfId="0" applyFont="1" applyBorder="1"/>
    <xf numFmtId="49" fontId="5" fillId="0" borderId="1" xfId="0" applyNumberFormat="1" applyFont="1" applyBorder="1" applyAlignment="1">
      <alignment horizontal="right"/>
    </xf>
    <xf numFmtId="49" fontId="5" fillId="2" borderId="7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3" fontId="3" fillId="2" borderId="7" xfId="0" applyNumberFormat="1" applyFont="1" applyFill="1" applyBorder="1"/>
    <xf numFmtId="0" fontId="0" fillId="0" borderId="17" xfId="0" applyBorder="1"/>
    <xf numFmtId="3" fontId="0" fillId="0" borderId="2" xfId="0" applyNumberFormat="1" applyBorder="1"/>
    <xf numFmtId="3" fontId="0" fillId="2" borderId="18" xfId="0" applyNumberFormat="1" applyFill="1" applyBorder="1"/>
    <xf numFmtId="0" fontId="1" fillId="0" borderId="14" xfId="0" applyFont="1" applyBorder="1"/>
    <xf numFmtId="0" fontId="3" fillId="0" borderId="19" xfId="0" applyFont="1" applyBorder="1"/>
    <xf numFmtId="3" fontId="3" fillId="0" borderId="20" xfId="0" applyNumberFormat="1" applyFont="1" applyBorder="1"/>
    <xf numFmtId="3" fontId="3" fillId="2" borderId="21" xfId="0" applyNumberFormat="1" applyFont="1" applyFill="1" applyBorder="1"/>
    <xf numFmtId="0" fontId="1" fillId="0" borderId="0" xfId="0" applyFont="1"/>
    <xf numFmtId="0" fontId="5" fillId="0" borderId="5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nskab%20%202015%20-%20endelig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opgørelse"/>
      <sheetName val="Balance"/>
      <sheetName val="Bestyrelsen"/>
      <sheetName val="Noter"/>
      <sheetName val="Generalforsamling"/>
    </sheetNames>
    <sheetDataSet>
      <sheetData sheetId="0">
        <row r="76">
          <cell r="I76">
            <v>160000</v>
          </cell>
        </row>
        <row r="79">
          <cell r="I79">
            <v>10000</v>
          </cell>
        </row>
        <row r="83">
          <cell r="I83">
            <v>3000</v>
          </cell>
        </row>
      </sheetData>
      <sheetData sheetId="1">
        <row r="8">
          <cell r="D8">
            <v>764285</v>
          </cell>
        </row>
      </sheetData>
      <sheetData sheetId="2">
        <row r="12">
          <cell r="D12">
            <v>0</v>
          </cell>
        </row>
        <row r="13">
          <cell r="D13">
            <v>60400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0"/>
  <sheetViews>
    <sheetView tabSelected="1" zoomScaleNormal="100" workbookViewId="0" xr3:uid="{AEA406A1-0E4B-5B11-9CD5-51D6E497D94C}">
      <selection activeCell="J21" sqref="J21"/>
    </sheetView>
  </sheetViews>
  <sheetFormatPr defaultRowHeight="12.75"/>
  <cols>
    <col min="2" max="2" width="27.5703125" customWidth="1"/>
    <col min="3" max="3" width="10.7109375" customWidth="1"/>
    <col min="4" max="5" width="12.7109375" customWidth="1"/>
    <col min="6" max="6" width="12.85546875" hidden="1" customWidth="1"/>
    <col min="8" max="8" width="30.85546875" customWidth="1"/>
    <col min="9" max="9" width="12.5703125" customWidth="1"/>
    <col min="10" max="10" width="12" customWidth="1"/>
    <col min="11" max="11" width="16.140625" customWidth="1"/>
  </cols>
  <sheetData>
    <row r="1" spans="2:10" ht="26.25">
      <c r="B1" s="1" t="s">
        <v>0</v>
      </c>
      <c r="H1" s="1" t="s">
        <v>1</v>
      </c>
    </row>
    <row r="2" spans="2:10" ht="13.5" thickBot="1"/>
    <row r="3" spans="2:10" ht="27.6" customHeight="1" thickTop="1">
      <c r="B3" s="2" t="s">
        <v>2</v>
      </c>
      <c r="C3" s="3" t="s">
        <v>3</v>
      </c>
      <c r="D3" s="3" t="s">
        <v>0</v>
      </c>
      <c r="E3" s="4" t="s">
        <v>4</v>
      </c>
      <c r="F3" s="4" t="s">
        <v>5</v>
      </c>
      <c r="H3" s="5" t="s">
        <v>6</v>
      </c>
      <c r="I3" s="6">
        <v>2016</v>
      </c>
      <c r="J3" s="35">
        <v>2015</v>
      </c>
    </row>
    <row r="4" spans="2:10" ht="19.899999999999999" customHeight="1">
      <c r="B4" s="7" t="s">
        <v>7</v>
      </c>
      <c r="C4" s="8">
        <v>332200</v>
      </c>
      <c r="D4" s="8">
        <v>332200</v>
      </c>
      <c r="E4" s="9">
        <v>332200</v>
      </c>
      <c r="F4" s="9">
        <v>378400</v>
      </c>
      <c r="H4" s="7" t="s">
        <v>8</v>
      </c>
      <c r="I4" s="8">
        <v>0</v>
      </c>
      <c r="J4" s="9">
        <v>0</v>
      </c>
    </row>
    <row r="5" spans="2:10" ht="19.899999999999999" customHeight="1" thickBot="1">
      <c r="B5" s="10"/>
      <c r="C5" s="11"/>
      <c r="D5" s="11"/>
      <c r="E5" s="12"/>
      <c r="F5" s="12"/>
      <c r="H5" s="13" t="s">
        <v>9</v>
      </c>
      <c r="I5" s="8">
        <v>185660.5</v>
      </c>
      <c r="J5" s="9">
        <v>92159</v>
      </c>
    </row>
    <row r="6" spans="2:10" ht="19.899999999999999" customHeight="1" thickBot="1">
      <c r="B6" s="14" t="s">
        <v>10</v>
      </c>
      <c r="C6" s="15">
        <f>+C4</f>
        <v>332200</v>
      </c>
      <c r="D6" s="15">
        <v>332200</v>
      </c>
      <c r="E6" s="16">
        <v>332200</v>
      </c>
      <c r="F6" s="16">
        <v>378900</v>
      </c>
      <c r="H6" s="13" t="s">
        <v>11</v>
      </c>
      <c r="I6" s="8">
        <v>779528</v>
      </c>
      <c r="J6" s="9">
        <v>764285</v>
      </c>
    </row>
    <row r="7" spans="2:10" ht="19.899999999999999" customHeight="1">
      <c r="B7" s="17"/>
      <c r="C7" s="18"/>
      <c r="D7" s="18"/>
      <c r="E7" s="19"/>
      <c r="F7" s="19"/>
      <c r="H7" s="13"/>
      <c r="I7" s="8"/>
      <c r="J7" s="9"/>
    </row>
    <row r="8" spans="2:10" ht="19.899999999999999" customHeight="1">
      <c r="B8" s="20" t="s">
        <v>12</v>
      </c>
      <c r="C8" s="8"/>
      <c r="D8" s="8"/>
      <c r="E8" s="9"/>
      <c r="F8" s="9"/>
      <c r="H8" s="13"/>
      <c r="I8" s="8"/>
      <c r="J8" s="9"/>
    </row>
    <row r="9" spans="2:10" ht="19.899999999999999" customHeight="1" thickBot="1">
      <c r="B9" s="13" t="s">
        <v>13</v>
      </c>
      <c r="C9" s="8">
        <f>+[1]Resultatopgørelse!I76</f>
        <v>160000</v>
      </c>
      <c r="D9" s="8">
        <v>159000</v>
      </c>
      <c r="E9" s="9">
        <v>159000</v>
      </c>
      <c r="F9" s="9">
        <v>165183.73000000001</v>
      </c>
      <c r="H9" s="21"/>
      <c r="I9" s="11"/>
      <c r="J9" s="9"/>
    </row>
    <row r="10" spans="2:10" ht="19.899999999999999" customHeight="1" thickBot="1">
      <c r="B10" s="13" t="s">
        <v>14</v>
      </c>
      <c r="C10" s="8">
        <v>15000</v>
      </c>
      <c r="D10" s="8">
        <v>2826</v>
      </c>
      <c r="E10" s="9">
        <v>0</v>
      </c>
      <c r="F10" s="9">
        <v>50000</v>
      </c>
      <c r="H10" s="14" t="s">
        <v>15</v>
      </c>
      <c r="I10" s="15">
        <f>SUM(I4:I9)</f>
        <v>965188.5</v>
      </c>
      <c r="J10" s="9">
        <f>SUM(J4:J9)</f>
        <v>856444</v>
      </c>
    </row>
    <row r="11" spans="2:10" ht="19.899999999999999" customHeight="1">
      <c r="B11" s="7" t="s">
        <v>16</v>
      </c>
      <c r="C11" s="8">
        <v>10000</v>
      </c>
      <c r="D11" s="8">
        <v>9806</v>
      </c>
      <c r="E11" s="9">
        <v>4850</v>
      </c>
      <c r="F11" s="9">
        <v>9625</v>
      </c>
      <c r="H11" s="17"/>
      <c r="I11" s="18"/>
      <c r="J11" s="19"/>
    </row>
    <row r="12" spans="2:10" ht="19.899999999999999" customHeight="1">
      <c r="B12" s="7" t="s">
        <v>17</v>
      </c>
      <c r="C12" s="8">
        <f>+[1]Resultatopgørelse!I79</f>
        <v>10000</v>
      </c>
      <c r="D12" s="8">
        <v>0</v>
      </c>
      <c r="E12" s="9">
        <f>+[1]Bestyrelsen!D12</f>
        <v>0</v>
      </c>
      <c r="F12" s="9">
        <v>0</v>
      </c>
      <c r="H12" s="7"/>
      <c r="I12" s="8"/>
      <c r="J12" s="9"/>
    </row>
    <row r="13" spans="2:10" ht="19.899999999999999" customHeight="1">
      <c r="B13" s="7" t="s">
        <v>18</v>
      </c>
      <c r="C13" s="8">
        <v>60400</v>
      </c>
      <c r="D13" s="8">
        <v>60400</v>
      </c>
      <c r="E13" s="9">
        <f>+[1]Bestyrelsen!D13</f>
        <v>60400</v>
      </c>
      <c r="F13" s="9">
        <v>0</v>
      </c>
      <c r="H13" s="22" t="s">
        <v>19</v>
      </c>
      <c r="I13" s="23" t="s">
        <v>20</v>
      </c>
      <c r="J13" s="24" t="s">
        <v>21</v>
      </c>
    </row>
    <row r="14" spans="2:10" ht="19.899999999999999" customHeight="1">
      <c r="B14" s="7" t="s">
        <v>22</v>
      </c>
      <c r="C14" s="8">
        <f>+[1]Resultatopgørelse!I83</f>
        <v>3000</v>
      </c>
      <c r="D14" s="8">
        <v>2223</v>
      </c>
      <c r="E14" s="9">
        <v>2332</v>
      </c>
      <c r="F14" s="9">
        <v>60400</v>
      </c>
      <c r="H14" s="7" t="s">
        <v>23</v>
      </c>
      <c r="I14" s="8">
        <f>+J17</f>
        <v>831444</v>
      </c>
      <c r="J14" s="9">
        <v>690027</v>
      </c>
    </row>
    <row r="15" spans="2:10" ht="19.899999999999999" customHeight="1">
      <c r="B15" s="7" t="s">
        <v>24</v>
      </c>
      <c r="C15" s="8">
        <v>4000</v>
      </c>
      <c r="D15" s="8">
        <v>5003</v>
      </c>
      <c r="E15" s="9">
        <v>4049</v>
      </c>
      <c r="F15" s="9">
        <v>2199.5</v>
      </c>
      <c r="H15" s="7" t="s">
        <v>25</v>
      </c>
      <c r="I15" s="8">
        <f>+D22</f>
        <v>108745</v>
      </c>
      <c r="J15" s="9">
        <v>91417</v>
      </c>
    </row>
    <row r="16" spans="2:10" ht="19.899999999999999" customHeight="1" thickBot="1">
      <c r="B16" s="10" t="s">
        <v>26</v>
      </c>
      <c r="C16" s="11">
        <v>1300</v>
      </c>
      <c r="D16" s="11">
        <v>125</v>
      </c>
      <c r="E16" s="9">
        <v>124</v>
      </c>
      <c r="F16" s="9">
        <v>1688.8</v>
      </c>
      <c r="H16" s="13" t="s">
        <v>27</v>
      </c>
      <c r="I16" s="8"/>
      <c r="J16" s="9">
        <v>50000</v>
      </c>
    </row>
    <row r="17" spans="2:10" ht="19.899999999999999" customHeight="1" thickBot="1">
      <c r="B17" s="14" t="s">
        <v>28</v>
      </c>
      <c r="C17" s="15">
        <f>SUM(C9:C16)</f>
        <v>263700</v>
      </c>
      <c r="D17" s="15">
        <f>SUM(D9:D16)</f>
        <v>239383</v>
      </c>
      <c r="E17" s="16">
        <f>SUM(E9:E16)</f>
        <v>230755</v>
      </c>
      <c r="F17" s="12">
        <v>0</v>
      </c>
      <c r="H17" s="7" t="s">
        <v>29</v>
      </c>
      <c r="I17" s="25">
        <f>SUM(I14:I16)</f>
        <v>940189</v>
      </c>
      <c r="J17" s="26">
        <f>SUM(J14:J16)</f>
        <v>831444</v>
      </c>
    </row>
    <row r="18" spans="2:10" ht="19.899999999999999" customHeight="1" thickBot="1">
      <c r="B18" s="27"/>
      <c r="C18" s="28"/>
      <c r="D18" s="28"/>
      <c r="E18" s="29"/>
      <c r="F18" s="16">
        <f>SUM(F9:F17)</f>
        <v>289097.02999999997</v>
      </c>
      <c r="H18" s="7"/>
      <c r="I18" s="25"/>
      <c r="J18" s="26"/>
    </row>
    <row r="19" spans="2:10" ht="19.899999999999999" customHeight="1" thickBot="1">
      <c r="B19" s="14" t="s">
        <v>30</v>
      </c>
      <c r="C19" s="15">
        <f>-C17+C6</f>
        <v>68500</v>
      </c>
      <c r="D19" s="15">
        <f>+D6-D17</f>
        <v>92817</v>
      </c>
      <c r="E19" s="16">
        <f>+E6-E17</f>
        <v>101445</v>
      </c>
      <c r="F19" s="29"/>
      <c r="H19" s="13" t="s">
        <v>31</v>
      </c>
      <c r="I19" s="8"/>
      <c r="J19" s="9"/>
    </row>
    <row r="20" spans="2:10" ht="19.899999999999999" customHeight="1" thickBot="1">
      <c r="B20" s="30" t="s">
        <v>32</v>
      </c>
      <c r="C20" s="18">
        <v>12000</v>
      </c>
      <c r="D20" s="18">
        <v>15928</v>
      </c>
      <c r="E20" s="19">
        <v>14972</v>
      </c>
      <c r="F20" s="16">
        <f>+F6-F18</f>
        <v>89802.97000000003</v>
      </c>
      <c r="H20" s="7" t="s">
        <v>33</v>
      </c>
      <c r="I20" s="8">
        <v>25000</v>
      </c>
      <c r="J20" s="9">
        <v>25000</v>
      </c>
    </row>
    <row r="21" spans="2:10" ht="19.899999999999999" customHeight="1" thickBot="1">
      <c r="B21" s="21" t="s">
        <v>33</v>
      </c>
      <c r="C21" s="11"/>
      <c r="D21" s="11"/>
      <c r="E21" s="12">
        <v>25000</v>
      </c>
      <c r="F21" s="19">
        <f>4897.23-100</f>
        <v>4797.2299999999996</v>
      </c>
      <c r="H21" s="10"/>
      <c r="I21" s="11"/>
      <c r="J21" s="12"/>
    </row>
    <row r="22" spans="2:10" ht="19.899999999999999" customHeight="1" thickBot="1">
      <c r="B22" s="31" t="s">
        <v>34</v>
      </c>
      <c r="C22" s="32">
        <f>+C19+C20</f>
        <v>80500</v>
      </c>
      <c r="D22" s="32">
        <f>+D19+D20-D21</f>
        <v>108745</v>
      </c>
      <c r="E22" s="33">
        <v>91417</v>
      </c>
      <c r="F22" s="12"/>
      <c r="H22" s="31" t="s">
        <v>35</v>
      </c>
      <c r="I22" s="32">
        <f>+I17+I20+I19</f>
        <v>965189</v>
      </c>
      <c r="J22" s="33">
        <f>+J17+J19+J20</f>
        <v>856444</v>
      </c>
    </row>
    <row r="23" spans="2:10" ht="19.899999999999999" customHeight="1" thickTop="1" thickBot="1">
      <c r="F23" s="33">
        <f>+F20+F21</f>
        <v>94600.200000000026</v>
      </c>
    </row>
    <row r="24" spans="2:10" ht="13.5" thickTop="1"/>
    <row r="28" spans="2:10" ht="19.5" customHeight="1"/>
    <row r="29" spans="2:10" ht="19.5" customHeight="1"/>
    <row r="30" spans="2:10" ht="19.5" customHeight="1"/>
    <row r="31" spans="2:10" ht="19.5" customHeight="1"/>
    <row r="32" spans="2:10" ht="19.5" customHeight="1"/>
    <row r="34" spans="2:6">
      <c r="D34" s="34"/>
      <c r="E34" s="34"/>
    </row>
    <row r="35" spans="2:6">
      <c r="D35" s="34"/>
      <c r="E35" s="34"/>
    </row>
    <row r="36" spans="2:6">
      <c r="D36" s="34"/>
      <c r="E36" s="34"/>
    </row>
    <row r="39" spans="2:6">
      <c r="D39" s="34"/>
      <c r="E39" s="34"/>
    </row>
    <row r="40" spans="2:6">
      <c r="D40" s="34"/>
      <c r="E40" s="34"/>
    </row>
    <row r="44" spans="2:6">
      <c r="D44" s="34"/>
      <c r="E44" s="34"/>
    </row>
    <row r="45" spans="2:6">
      <c r="F45" s="34"/>
    </row>
    <row r="48" spans="2:6">
      <c r="B48" s="36"/>
      <c r="C48" s="37"/>
    </row>
    <row r="50" spans="2:3">
      <c r="B50" s="36"/>
      <c r="C50" s="37"/>
    </row>
  </sheetData>
  <mergeCells count="2">
    <mergeCell ref="B48:C48"/>
    <mergeCell ref="B50:C50"/>
  </mergeCells>
  <phoneticPr fontId="2" type="noConversion"/>
  <pageMargins left="0.75" right="0.75" top="1" bottom="1" header="0" footer="0"/>
  <pageSetup paperSize="9" scale="96" orientation="landscape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Jacobsen</dc:creator>
  <cp:keywords/>
  <dc:description/>
  <cp:lastModifiedBy>Johan Brøndsted</cp:lastModifiedBy>
  <cp:revision/>
  <dcterms:created xsi:type="dcterms:W3CDTF">2007-04-23T17:44:51Z</dcterms:created>
  <dcterms:modified xsi:type="dcterms:W3CDTF">2017-06-27T06:24:34Z</dcterms:modified>
  <cp:category/>
  <cp:contentStatus/>
</cp:coreProperties>
</file>